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R:\Student Financial Services\FINANCIAL AID\Personal Finance\Budget\"/>
    </mc:Choice>
  </mc:AlternateContent>
  <xr:revisionPtr revIDLastSave="0" documentId="13_ncr:1_{AA00692A-3DBE-4FF1-9D70-1589732A8D1A}"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3" i="1" l="1"/>
  <c r="K34" i="1" s="1"/>
  <c r="R30" i="1"/>
  <c r="R29" i="1"/>
  <c r="H28" i="1"/>
  <c r="R28" i="1"/>
  <c r="H27" i="1"/>
  <c r="R27" i="1"/>
  <c r="H26" i="1"/>
  <c r="R26" i="1"/>
  <c r="H25" i="1"/>
  <c r="R25" i="1"/>
  <c r="H24" i="1"/>
  <c r="R24" i="1"/>
  <c r="H23" i="1"/>
  <c r="H22" i="1"/>
  <c r="H21" i="1"/>
  <c r="H20" i="1"/>
  <c r="H19" i="1"/>
  <c r="H18" i="1"/>
  <c r="H17" i="1"/>
  <c r="H16" i="1"/>
  <c r="G12" i="1"/>
  <c r="R11" i="1"/>
  <c r="R10" i="1"/>
  <c r="R9" i="1"/>
  <c r="R12" i="1" l="1"/>
  <c r="M15" i="1" s="1"/>
  <c r="R31" i="1"/>
  <c r="H29" i="1"/>
  <c r="H37" i="1" s="1"/>
  <c r="M16" i="1" s="1"/>
  <c r="M17" i="1" l="1"/>
  <c r="P19" i="1" s="1"/>
  <c r="M37" i="1"/>
  <c r="R32" i="1" s="1"/>
  <c r="C34" i="1"/>
  <c r="M36" i="1"/>
  <c r="N36" i="1" s="1"/>
  <c r="N37" i="1" l="1"/>
</calcChain>
</file>

<file path=xl/sharedStrings.xml><?xml version="1.0" encoding="utf-8"?>
<sst xmlns="http://schemas.openxmlformats.org/spreadsheetml/2006/main" count="95" uniqueCount="61">
  <si>
    <t>Instructions: (all fields in yellow may be updated)</t>
  </si>
  <si>
    <t>Step 1: Estimate your Academic Year Expenses (the academic year spans 9 months)</t>
  </si>
  <si>
    <t>- sample budgets are available on our website</t>
  </si>
  <si>
    <t>Step 2: Enter your current Academic Year Resources</t>
  </si>
  <si>
    <t>Step 3: Identify any gaps and possible ways to cover expenses (loans, term time employment, savings)</t>
  </si>
  <si>
    <t>1. Academic Year Expenses</t>
  </si>
  <si>
    <t>Frequency</t>
  </si>
  <si>
    <t>Total</t>
  </si>
  <si>
    <t>2. Current/Existing Academic Year Resources</t>
  </si>
  <si>
    <t>Direct Costs  (HLS Billed Expenses)</t>
  </si>
  <si>
    <t xml:space="preserve">Academic </t>
  </si>
  <si>
    <t>Fee</t>
  </si>
  <si>
    <t>Rate</t>
  </si>
  <si>
    <t>Gross</t>
  </si>
  <si>
    <t>Net</t>
  </si>
  <si>
    <t>Year (9mo)</t>
  </si>
  <si>
    <t>HLS Grant</t>
  </si>
  <si>
    <t>Annual</t>
  </si>
  <si>
    <t>Tuition</t>
  </si>
  <si>
    <t>Harvard Loan</t>
  </si>
  <si>
    <t xml:space="preserve">Health Fee </t>
  </si>
  <si>
    <t>Federal Direct Unsubsidized Loan</t>
  </si>
  <si>
    <t>This data may be collected from the SFS Self-Service Portal</t>
  </si>
  <si>
    <t>Academic</t>
  </si>
  <si>
    <t>Indirect Costs (Non-billed expenses)</t>
  </si>
  <si>
    <t>Expense</t>
  </si>
  <si>
    <t>Total Resources</t>
  </si>
  <si>
    <t xml:space="preserve">Rent* </t>
  </si>
  <si>
    <t>Monthly</t>
  </si>
  <si>
    <t>Total Anticipated  Costs</t>
  </si>
  <si>
    <t>Cable/Phone/Internet</t>
  </si>
  <si>
    <t>Current Resources Less Costs</t>
  </si>
  <si>
    <t>Utilities</t>
  </si>
  <si>
    <t>Additional resources necessary to meet expenses</t>
  </si>
  <si>
    <t>Food (Groceries)</t>
  </si>
  <si>
    <t>3. Possible Additional Resources (loans, savings, assets, term time earnings)</t>
  </si>
  <si>
    <t>Food (Dining out)</t>
  </si>
  <si>
    <t>Books and Supplies</t>
  </si>
  <si>
    <t>Semester</t>
  </si>
  <si>
    <t>GradPLUS Loan</t>
  </si>
  <si>
    <t>Personal Expenses (clothes/entertainment/etc.)</t>
  </si>
  <si>
    <t>College Ave Student Loan</t>
  </si>
  <si>
    <t>Public Transportation**</t>
  </si>
  <si>
    <t>Car/Gas/Insurance/Parking/etc.</t>
  </si>
  <si>
    <t>Other Student Loan</t>
  </si>
  <si>
    <t>Travel for holidays/vacation/interviews</t>
  </si>
  <si>
    <t>Other Scholarships</t>
  </si>
  <si>
    <t>Miscellaneous</t>
  </si>
  <si>
    <t>Term-time earnings</t>
  </si>
  <si>
    <t>Personal/Family Resources</t>
  </si>
  <si>
    <t xml:space="preserve">* Additional Housing information is available on our website. </t>
  </si>
  <si>
    <t>Information about student loans and how to select a loan may be found on our website</t>
  </si>
  <si>
    <t>*** These items are billed to the student account. Dorm and University housing charges are also billed.</t>
  </si>
  <si>
    <t>Total Cost of Attendance (maximum financial aid)</t>
  </si>
  <si>
    <t>Total Anticipated Costs</t>
  </si>
  <si>
    <t>If you have any questions about this worksheet or would like to discuss it with a financial aid counselor, please email SFS@law.harvard.edu or call 617-495-4606.</t>
  </si>
  <si>
    <t>HFCU Student Loan</t>
  </si>
  <si>
    <t>View your Student Billing Account - available in early July</t>
  </si>
  <si>
    <t>Health Insurance (HUSHP = $4,954)***</t>
  </si>
  <si>
    <t>Dental Insurance (HUSDP = $546)***</t>
  </si>
  <si>
    <t xml:space="preserve">** Deadline to purchase a discounted student T-pass via DOS-CEEB is in early August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</si>
</sst>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quot;$&quot;#,##0.00"/>
    <numFmt numFmtId="166" formatCode="0.000%"/>
    <numFmt numFmtId="167" formatCode="&quot;$&quot;#,##0;[Red]&quot;$&quot;#,##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4"/>
      <color theme="1"/>
      <name val="Calibri"/>
      <family val="2"/>
      <scheme val="minor"/>
    </font>
    <font>
      <u/>
      <sz val="11"/>
      <color theme="10"/>
      <name val="Calibri"/>
      <family val="2"/>
      <scheme val="minor"/>
    </font>
    <font>
      <u/>
      <sz val="14"/>
      <color theme="10"/>
      <name val="Calibri"/>
      <family val="2"/>
      <scheme val="minor"/>
    </font>
    <font>
      <b/>
      <sz val="16"/>
      <name val="Calibri"/>
      <family val="2"/>
      <scheme val="minor"/>
    </font>
    <font>
      <b/>
      <sz val="14"/>
      <color indexed="62"/>
      <name val="Calibri"/>
      <family val="2"/>
    </font>
    <font>
      <b/>
      <i/>
      <sz val="14"/>
      <color indexed="62"/>
      <name val="Calibri"/>
      <family val="2"/>
    </font>
    <font>
      <b/>
      <sz val="11"/>
      <color indexed="8"/>
      <name val="Calibri"/>
      <family val="2"/>
    </font>
    <font>
      <sz val="11"/>
      <name val="Calibri"/>
      <family val="2"/>
      <scheme val="minor"/>
    </font>
    <font>
      <b/>
      <sz val="11"/>
      <name val="Calibri"/>
      <family val="2"/>
      <scheme val="minor"/>
    </font>
    <font>
      <b/>
      <sz val="12"/>
      <color theme="1"/>
      <name val="Calibri"/>
      <family val="2"/>
      <scheme val="minor"/>
    </font>
    <font>
      <sz val="11"/>
      <color theme="4" tint="0.79998168889431442"/>
      <name val="Calibri"/>
      <family val="2"/>
      <scheme val="minor"/>
    </font>
    <font>
      <b/>
      <i/>
      <sz val="12"/>
      <color theme="1"/>
      <name val="Calibri"/>
      <family val="2"/>
      <scheme val="minor"/>
    </font>
    <font>
      <b/>
      <sz val="14"/>
      <color theme="1"/>
      <name val="Calibri"/>
      <family val="2"/>
      <scheme val="minor"/>
    </font>
    <font>
      <i/>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79">
    <xf numFmtId="0" fontId="0" fillId="0" borderId="0" xfId="0"/>
    <xf numFmtId="0" fontId="0" fillId="2" borderId="1" xfId="0" applyFill="1" applyBorder="1"/>
    <xf numFmtId="0" fontId="0" fillId="2" borderId="2" xfId="0" applyFill="1" applyBorder="1"/>
    <xf numFmtId="0" fontId="3" fillId="2" borderId="2" xfId="0" applyFont="1" applyFill="1" applyBorder="1"/>
    <xf numFmtId="0" fontId="0" fillId="2" borderId="3" xfId="0" applyFill="1" applyBorder="1"/>
    <xf numFmtId="0" fontId="0" fillId="2" borderId="4" xfId="0" applyFill="1" applyBorder="1"/>
    <xf numFmtId="0" fontId="0" fillId="2" borderId="0" xfId="0" applyFill="1"/>
    <xf numFmtId="0" fontId="4" fillId="2" borderId="0" xfId="0" applyFont="1" applyFill="1"/>
    <xf numFmtId="0" fontId="6" fillId="2" borderId="0" xfId="2" quotePrefix="1" applyFont="1" applyFill="1" applyBorder="1" applyProtection="1"/>
    <xf numFmtId="0" fontId="0" fillId="2" borderId="5" xfId="0" applyFill="1" applyBorder="1"/>
    <xf numFmtId="0" fontId="2" fillId="2" borderId="4" xfId="0" applyFont="1" applyFill="1" applyBorder="1"/>
    <xf numFmtId="0" fontId="2" fillId="3" borderId="1" xfId="0" applyFont="1" applyFill="1" applyBorder="1"/>
    <xf numFmtId="0" fontId="7" fillId="3" borderId="2" xfId="0" applyFont="1" applyFill="1" applyBorder="1"/>
    <xf numFmtId="0" fontId="2" fillId="3" borderId="2" xfId="0" applyFont="1" applyFill="1" applyBorder="1"/>
    <xf numFmtId="0" fontId="7" fillId="3" borderId="3" xfId="0" applyFont="1" applyFill="1" applyBorder="1"/>
    <xf numFmtId="0" fontId="2" fillId="2" borderId="5" xfId="0" applyFont="1" applyFill="1" applyBorder="1"/>
    <xf numFmtId="0" fontId="2" fillId="0" borderId="0" xfId="0" applyFont="1"/>
    <xf numFmtId="0" fontId="0" fillId="4" borderId="4" xfId="0" applyFill="1" applyBorder="1"/>
    <xf numFmtId="0" fontId="8" fillId="4" borderId="0" xfId="0" applyFont="1" applyFill="1"/>
    <xf numFmtId="0" fontId="0" fillId="4" borderId="0" xfId="0" applyFill="1"/>
    <xf numFmtId="164" fontId="2" fillId="4" borderId="0" xfId="0" applyNumberFormat="1" applyFont="1" applyFill="1" applyAlignment="1">
      <alignment horizontal="center"/>
    </xf>
    <xf numFmtId="164" fontId="0" fillId="4" borderId="0" xfId="0" applyNumberFormat="1" applyFill="1"/>
    <xf numFmtId="0" fontId="9" fillId="4" borderId="0" xfId="0" applyFont="1" applyFill="1"/>
    <xf numFmtId="0" fontId="0" fillId="4" borderId="5" xfId="0" applyFill="1" applyBorder="1"/>
    <xf numFmtId="0" fontId="10" fillId="4" borderId="0" xfId="0" applyFont="1" applyFill="1"/>
    <xf numFmtId="164" fontId="2" fillId="4" borderId="0" xfId="0" applyNumberFormat="1" applyFont="1" applyFill="1" applyAlignment="1">
      <alignment horizontal="center" wrapText="1"/>
    </xf>
    <xf numFmtId="0" fontId="0" fillId="0" borderId="6" xfId="0" applyBorder="1"/>
    <xf numFmtId="164" fontId="0" fillId="5" borderId="6" xfId="0" applyNumberFormat="1" applyFill="1" applyBorder="1" applyProtection="1">
      <protection locked="0"/>
    </xf>
    <xf numFmtId="165" fontId="0" fillId="0" borderId="6" xfId="0" applyNumberFormat="1" applyBorder="1"/>
    <xf numFmtId="164" fontId="0" fillId="0" borderId="6" xfId="0" applyNumberFormat="1" applyBorder="1"/>
    <xf numFmtId="166" fontId="0" fillId="4" borderId="0" xfId="0" applyNumberFormat="1" applyFill="1"/>
    <xf numFmtId="10" fontId="0" fillId="4" borderId="0" xfId="0" applyNumberFormat="1" applyFill="1"/>
    <xf numFmtId="10" fontId="0" fillId="4" borderId="0" xfId="0" applyNumberFormat="1" applyFill="1" applyAlignment="1">
      <alignment horizontal="right"/>
    </xf>
    <xf numFmtId="0" fontId="2" fillId="0" borderId="6" xfId="0" applyFont="1" applyBorder="1" applyAlignment="1">
      <alignment horizontal="right"/>
    </xf>
    <xf numFmtId="0" fontId="11" fillId="4" borderId="0" xfId="0" applyFont="1" applyFill="1"/>
    <xf numFmtId="164" fontId="2" fillId="0" borderId="6" xfId="0" applyNumberFormat="1" applyFont="1" applyBorder="1"/>
    <xf numFmtId="0" fontId="5" fillId="4" borderId="0" xfId="2" applyFill="1" applyBorder="1" applyProtection="1"/>
    <xf numFmtId="164" fontId="5" fillId="4" borderId="0" xfId="2" applyNumberFormat="1" applyFill="1" applyBorder="1" applyProtection="1"/>
    <xf numFmtId="164" fontId="0" fillId="4" borderId="5" xfId="0" applyNumberFormat="1" applyFill="1" applyBorder="1"/>
    <xf numFmtId="0" fontId="12" fillId="4" borderId="0" xfId="0" applyFont="1" applyFill="1"/>
    <xf numFmtId="164" fontId="0" fillId="6" borderId="0" xfId="0" applyNumberFormat="1" applyFill="1"/>
    <xf numFmtId="164" fontId="0" fillId="6" borderId="6" xfId="0" applyNumberFormat="1" applyFill="1" applyBorder="1"/>
    <xf numFmtId="0" fontId="0" fillId="6" borderId="0" xfId="0" applyFill="1"/>
    <xf numFmtId="6" fontId="0" fillId="6" borderId="6" xfId="0" applyNumberFormat="1" applyFill="1" applyBorder="1"/>
    <xf numFmtId="0" fontId="5" fillId="0" borderId="6" xfId="2" applyFill="1" applyBorder="1" applyProtection="1"/>
    <xf numFmtId="167" fontId="0" fillId="4" borderId="0" xfId="0" applyNumberFormat="1" applyFill="1"/>
    <xf numFmtId="6" fontId="0" fillId="4" borderId="0" xfId="0" applyNumberFormat="1" applyFill="1"/>
    <xf numFmtId="6" fontId="13" fillId="6" borderId="0" xfId="0" applyNumberFormat="1" applyFont="1" applyFill="1"/>
    <xf numFmtId="6" fontId="13" fillId="4" borderId="0" xfId="0" applyNumberFormat="1" applyFont="1" applyFill="1"/>
    <xf numFmtId="0" fontId="0" fillId="3" borderId="1" xfId="0" applyFill="1" applyBorder="1"/>
    <xf numFmtId="9" fontId="0" fillId="4" borderId="0" xfId="0" applyNumberFormat="1" applyFill="1"/>
    <xf numFmtId="0" fontId="0" fillId="6" borderId="6" xfId="0" applyFill="1" applyBorder="1"/>
    <xf numFmtId="9" fontId="0" fillId="5" borderId="6" xfId="1" applyFont="1" applyFill="1" applyBorder="1" applyProtection="1">
      <protection locked="0"/>
    </xf>
    <xf numFmtId="0" fontId="7" fillId="4" borderId="0" xfId="0" applyFont="1" applyFill="1"/>
    <xf numFmtId="0" fontId="7" fillId="4" borderId="5" xfId="0" applyFont="1" applyFill="1" applyBorder="1"/>
    <xf numFmtId="164" fontId="2" fillId="4" borderId="0" xfId="0" applyNumberFormat="1" applyFont="1" applyFill="1"/>
    <xf numFmtId="164" fontId="2" fillId="0" borderId="7" xfId="0" applyNumberFormat="1" applyFont="1" applyBorder="1"/>
    <xf numFmtId="164" fontId="14" fillId="4" borderId="0" xfId="0" applyNumberFormat="1" applyFont="1" applyFill="1"/>
    <xf numFmtId="0" fontId="11" fillId="4" borderId="0" xfId="2" applyFont="1" applyFill="1" applyBorder="1" applyProtection="1"/>
    <xf numFmtId="164" fontId="16" fillId="6" borderId="0" xfId="0" applyNumberFormat="1" applyFont="1" applyFill="1" applyAlignment="1">
      <alignment horizontal="right"/>
    </xf>
    <xf numFmtId="0" fontId="2" fillId="4" borderId="0" xfId="0" applyFont="1" applyFill="1"/>
    <xf numFmtId="164" fontId="16" fillId="6" borderId="0" xfId="0" applyNumberFormat="1" applyFont="1" applyFill="1"/>
    <xf numFmtId="165" fontId="17" fillId="4" borderId="0" xfId="0" applyNumberFormat="1" applyFont="1" applyFill="1"/>
    <xf numFmtId="0" fontId="0" fillId="4" borderId="11" xfId="0" applyFill="1" applyBorder="1"/>
    <xf numFmtId="0" fontId="2" fillId="4" borderId="12" xfId="0" applyFont="1" applyFill="1" applyBorder="1"/>
    <xf numFmtId="0" fontId="0" fillId="4" borderId="12" xfId="0" applyFill="1" applyBorder="1"/>
    <xf numFmtId="0" fontId="0" fillId="4" borderId="13" xfId="0" applyFill="1" applyBorder="1"/>
    <xf numFmtId="0" fontId="0" fillId="2" borderId="5" xfId="0" applyFill="1" applyBorder="1" applyAlignment="1">
      <alignment horizontal="center"/>
    </xf>
    <xf numFmtId="0" fontId="0" fillId="2" borderId="11" xfId="0" applyFill="1" applyBorder="1"/>
    <xf numFmtId="0" fontId="0" fillId="2" borderId="12" xfId="0" applyFill="1" applyBorder="1"/>
    <xf numFmtId="0" fontId="0" fillId="2" borderId="13" xfId="0" applyFill="1" applyBorder="1"/>
    <xf numFmtId="0" fontId="16" fillId="2" borderId="0" xfId="0" applyFont="1" applyFill="1" applyAlignment="1">
      <alignment horizontal="center"/>
    </xf>
    <xf numFmtId="0" fontId="16" fillId="0" borderId="0" xfId="0" applyFont="1" applyAlignment="1">
      <alignment horizontal="center"/>
    </xf>
    <xf numFmtId="0" fontId="5" fillId="2" borderId="0" xfId="2" quotePrefix="1" applyFill="1" applyBorder="1" applyProtection="1"/>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0" fillId="0" borderId="9" xfId="0" applyBorder="1" applyAlignment="1">
      <alignment wrapText="1"/>
    </xf>
    <xf numFmtId="0" fontId="0" fillId="0" borderId="10" xfId="0" applyBorder="1" applyAlignment="1">
      <alignment wrapText="1"/>
    </xf>
  </cellXfs>
  <cellStyles count="3">
    <cellStyle name="Hyperlink" xfId="2" builtinId="8"/>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50800</xdr:colOff>
      <xdr:row>16</xdr:row>
      <xdr:rowOff>165100</xdr:rowOff>
    </xdr:from>
    <xdr:to>
      <xdr:col>14</xdr:col>
      <xdr:colOff>762000</xdr:colOff>
      <xdr:row>18</xdr:row>
      <xdr:rowOff>127000</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a:off x="10366375" y="3651250"/>
          <a:ext cx="1301750" cy="3429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139700</xdr:colOff>
      <xdr:row>18</xdr:row>
      <xdr:rowOff>139700</xdr:rowOff>
    </xdr:from>
    <xdr:to>
      <xdr:col>19</xdr:col>
      <xdr:colOff>88900</xdr:colOff>
      <xdr:row>30</xdr:row>
      <xdr:rowOff>127000</xdr:rowOff>
    </xdr:to>
    <xdr:sp macro="" textlink="">
      <xdr:nvSpPr>
        <xdr:cNvPr id="3" name="Right Bracket 2">
          <a:extLst>
            <a:ext uri="{FF2B5EF4-FFF2-40B4-BE49-F238E27FC236}">
              <a16:creationId xmlns:a16="http://schemas.microsoft.com/office/drawing/2014/main" id="{00000000-0008-0000-0000-000003000000}"/>
            </a:ext>
          </a:extLst>
        </xdr:cNvPr>
        <xdr:cNvSpPr/>
      </xdr:nvSpPr>
      <xdr:spPr>
        <a:xfrm>
          <a:off x="14179550" y="4006850"/>
          <a:ext cx="396875" cy="2339975"/>
        </a:xfrm>
        <a:prstGeom prst="rightBracket">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0</xdr:colOff>
      <xdr:row>30</xdr:row>
      <xdr:rowOff>127000</xdr:rowOff>
    </xdr:from>
    <xdr:to>
      <xdr:col>18</xdr:col>
      <xdr:colOff>139700</xdr:colOff>
      <xdr:row>30</xdr:row>
      <xdr:rowOff>127000</xdr:rowOff>
    </xdr:to>
    <xdr:cxnSp macro="">
      <xdr:nvCxnSpPr>
        <xdr:cNvPr id="4" name="Straight Arrow Connector 3">
          <a:extLst>
            <a:ext uri="{FF2B5EF4-FFF2-40B4-BE49-F238E27FC236}">
              <a16:creationId xmlns:a16="http://schemas.microsoft.com/office/drawing/2014/main" id="{00000000-0008-0000-0000-000004000000}"/>
            </a:ext>
          </a:extLst>
        </xdr:cNvPr>
        <xdr:cNvCxnSpPr>
          <a:stCxn id="3" idx="1"/>
        </xdr:cNvCxnSpPr>
      </xdr:nvCxnSpPr>
      <xdr:spPr>
        <a:xfrm flipH="1">
          <a:off x="14039850" y="6346825"/>
          <a:ext cx="1397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18</xdr:row>
      <xdr:rowOff>139700</xdr:rowOff>
    </xdr:from>
    <xdr:to>
      <xdr:col>18</xdr:col>
      <xdr:colOff>139700</xdr:colOff>
      <xdr:row>18</xdr:row>
      <xdr:rowOff>152400</xdr:rowOff>
    </xdr:to>
    <xdr:cxnSp macro="">
      <xdr:nvCxnSpPr>
        <xdr:cNvPr id="5" name="Straight Connector 4">
          <a:extLst>
            <a:ext uri="{FF2B5EF4-FFF2-40B4-BE49-F238E27FC236}">
              <a16:creationId xmlns:a16="http://schemas.microsoft.com/office/drawing/2014/main" id="{00000000-0008-0000-0000-000005000000}"/>
            </a:ext>
          </a:extLst>
        </xdr:cNvPr>
        <xdr:cNvCxnSpPr>
          <a:stCxn id="3" idx="0"/>
        </xdr:cNvCxnSpPr>
      </xdr:nvCxnSpPr>
      <xdr:spPr>
        <a:xfrm flipH="1">
          <a:off x="12534900" y="4006850"/>
          <a:ext cx="1644650" cy="1270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shp.harvard.edu/enroll/rates/" TargetMode="External"/><Relationship Id="rId3" Type="http://schemas.openxmlformats.org/officeDocument/2006/relationships/hyperlink" Target="https://hls.harvard.edu/dept/sfs/financial-aid/student-loans/" TargetMode="External"/><Relationship Id="rId7" Type="http://schemas.openxmlformats.org/officeDocument/2006/relationships/hyperlink" Target="https://hls.harvard.edu/sfs/prospective-and-admitted-students/budgeting-for-law-school/" TargetMode="External"/><Relationship Id="rId2" Type="http://schemas.openxmlformats.org/officeDocument/2006/relationships/hyperlink" Target="https://sfs.law.harvard.edu/" TargetMode="External"/><Relationship Id="rId1" Type="http://schemas.openxmlformats.org/officeDocument/2006/relationships/hyperlink" Target="https://sfs.harvard.edu/student-accounts" TargetMode="External"/><Relationship Id="rId6" Type="http://schemas.openxmlformats.org/officeDocument/2006/relationships/hyperlink" Target="https://hls.harvard.edu/sfs/financial-aid/financial-aid-policy/cost-of-attendance/" TargetMode="External"/><Relationship Id="rId5" Type="http://schemas.openxmlformats.org/officeDocument/2006/relationships/hyperlink" Target="https://hls.harvard.edu/sfs/prospective-and-admitted-students/additional-considerations-before-law-school/housing-considerations/" TargetMode="External"/><Relationship Id="rId10" Type="http://schemas.openxmlformats.org/officeDocument/2006/relationships/drawing" Target="../drawings/drawing1.xml"/><Relationship Id="rId4" Type="http://schemas.openxmlformats.org/officeDocument/2006/relationships/hyperlink" Target="https://hls.harvard.edu/dean-of-students/getting-around/"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7"/>
  <sheetViews>
    <sheetView tabSelected="1" zoomScale="75" zoomScaleNormal="75" workbookViewId="0">
      <selection activeCell="K42" sqref="K42"/>
    </sheetView>
  </sheetViews>
  <sheetFormatPr defaultColWidth="8.85546875" defaultRowHeight="15" x14ac:dyDescent="0.25"/>
  <cols>
    <col min="1" max="1" width="3.5703125" customWidth="1"/>
    <col min="2" max="2" width="3.42578125" customWidth="1"/>
    <col min="3" max="3" width="51.5703125" customWidth="1"/>
    <col min="4" max="4" width="2.5703125" customWidth="1"/>
    <col min="5" max="5" width="2.42578125" customWidth="1"/>
    <col min="6" max="6" width="10.5703125" customWidth="1"/>
    <col min="7" max="7" width="11.140625" bestFit="1" customWidth="1"/>
    <col min="8" max="8" width="12.42578125" customWidth="1"/>
    <col min="9" max="9" width="11" customWidth="1"/>
    <col min="10" max="10" width="4.42578125" customWidth="1"/>
    <col min="11" max="11" width="30.85546875" customWidth="1"/>
    <col min="12" max="12" width="5.140625" customWidth="1"/>
    <col min="13" max="13" width="11.5703125" customWidth="1"/>
    <col min="14" max="14" width="8.85546875" customWidth="1"/>
    <col min="15" max="15" width="11.85546875" customWidth="1"/>
    <col min="16" max="16" width="12" customWidth="1"/>
    <col min="17" max="18" width="11.5703125" bestFit="1" customWidth="1"/>
    <col min="19" max="19" width="12.42578125" customWidth="1"/>
    <col min="20" max="20" width="4.85546875" customWidth="1"/>
  </cols>
  <sheetData>
    <row r="1" spans="1:20" ht="15.75" thickBot="1" x14ac:dyDescent="0.3"/>
    <row r="2" spans="1:20" ht="23.25" x14ac:dyDescent="0.35">
      <c r="A2" s="1"/>
      <c r="B2" s="2"/>
      <c r="C2" s="3" t="s">
        <v>0</v>
      </c>
      <c r="D2" s="2"/>
      <c r="E2" s="2"/>
      <c r="F2" s="2"/>
      <c r="G2" s="2"/>
      <c r="H2" s="2"/>
      <c r="I2" s="2"/>
      <c r="J2" s="2"/>
      <c r="K2" s="2"/>
      <c r="L2" s="2"/>
      <c r="M2" s="2"/>
      <c r="N2" s="2"/>
      <c r="O2" s="2"/>
      <c r="P2" s="2"/>
      <c r="Q2" s="2"/>
      <c r="R2" s="2"/>
      <c r="S2" s="2"/>
      <c r="T2" s="4"/>
    </row>
    <row r="3" spans="1:20" ht="18.75" x14ac:dyDescent="0.3">
      <c r="A3" s="5"/>
      <c r="B3" s="6"/>
      <c r="C3" s="7" t="s">
        <v>1</v>
      </c>
      <c r="D3" s="6"/>
      <c r="E3" s="8"/>
      <c r="F3" s="6"/>
      <c r="G3" s="6"/>
      <c r="H3" s="6"/>
      <c r="I3" s="73" t="s">
        <v>2</v>
      </c>
      <c r="J3" s="6"/>
      <c r="K3" s="8"/>
      <c r="L3" s="6"/>
      <c r="M3" s="6"/>
      <c r="N3" s="6"/>
      <c r="O3" s="6"/>
      <c r="P3" s="6"/>
      <c r="Q3" s="6"/>
      <c r="R3" s="6"/>
      <c r="S3" s="6"/>
      <c r="T3" s="9"/>
    </row>
    <row r="4" spans="1:20" ht="18.75" x14ac:dyDescent="0.3">
      <c r="A4" s="5"/>
      <c r="B4" s="6"/>
      <c r="C4" s="7" t="s">
        <v>3</v>
      </c>
      <c r="D4" s="6"/>
      <c r="E4" s="6"/>
      <c r="F4" s="73" t="s">
        <v>2</v>
      </c>
      <c r="G4" s="7"/>
      <c r="H4" s="6"/>
      <c r="I4" s="6"/>
      <c r="J4" s="6"/>
      <c r="K4" s="6"/>
      <c r="L4" s="6"/>
      <c r="M4" s="6"/>
      <c r="N4" s="6"/>
      <c r="O4" s="6"/>
      <c r="P4" s="6"/>
      <c r="Q4" s="6"/>
      <c r="R4" s="6"/>
      <c r="S4" s="6"/>
      <c r="T4" s="9"/>
    </row>
    <row r="5" spans="1:20" ht="18.75" x14ac:dyDescent="0.3">
      <c r="A5" s="5"/>
      <c r="B5" s="6"/>
      <c r="C5" s="7" t="s">
        <v>4</v>
      </c>
      <c r="D5" s="6"/>
      <c r="E5" s="6"/>
      <c r="F5" s="6"/>
      <c r="G5" s="6"/>
      <c r="H5" s="6"/>
      <c r="I5" s="6"/>
      <c r="J5" s="6"/>
      <c r="K5" s="6"/>
      <c r="L5" s="6"/>
      <c r="M5" s="6"/>
      <c r="N5" s="6"/>
      <c r="O5" s="6"/>
      <c r="P5" s="6"/>
      <c r="Q5" s="6"/>
      <c r="R5" s="6"/>
      <c r="S5" s="6"/>
      <c r="T5" s="9"/>
    </row>
    <row r="6" spans="1:20" ht="15.75" thickBot="1" x14ac:dyDescent="0.3">
      <c r="A6" s="5"/>
      <c r="B6" s="6"/>
      <c r="C6" s="6"/>
      <c r="D6" s="6"/>
      <c r="E6" s="6"/>
      <c r="F6" s="6"/>
      <c r="G6" s="6"/>
      <c r="H6" s="6"/>
      <c r="I6" s="6"/>
      <c r="J6" s="6"/>
      <c r="K6" s="6"/>
      <c r="L6" s="6"/>
      <c r="M6" s="6"/>
      <c r="N6" s="6"/>
      <c r="O6" s="6"/>
      <c r="P6" s="6"/>
      <c r="Q6" s="6"/>
      <c r="R6" s="6"/>
      <c r="S6" s="6"/>
      <c r="T6" s="9"/>
    </row>
    <row r="7" spans="1:20" s="16" customFormat="1" ht="21" x14ac:dyDescent="0.35">
      <c r="A7" s="10"/>
      <c r="B7" s="11"/>
      <c r="C7" s="12" t="s">
        <v>5</v>
      </c>
      <c r="D7" s="12"/>
      <c r="E7" s="12"/>
      <c r="F7" s="12" t="s">
        <v>6</v>
      </c>
      <c r="G7" s="12"/>
      <c r="H7" s="12" t="s">
        <v>7</v>
      </c>
      <c r="I7" s="13"/>
      <c r="J7" s="11"/>
      <c r="K7" s="12" t="s">
        <v>8</v>
      </c>
      <c r="L7" s="12"/>
      <c r="M7" s="12"/>
      <c r="N7" s="12"/>
      <c r="O7" s="12"/>
      <c r="P7" s="12"/>
      <c r="Q7" s="12"/>
      <c r="R7" s="12"/>
      <c r="S7" s="14"/>
      <c r="T7" s="15"/>
    </row>
    <row r="8" spans="1:20" ht="18.75" x14ac:dyDescent="0.3">
      <c r="A8" s="5"/>
      <c r="B8" s="17"/>
      <c r="C8" s="18" t="s">
        <v>9</v>
      </c>
      <c r="D8" s="19"/>
      <c r="E8" s="19"/>
      <c r="F8" s="19"/>
      <c r="G8" s="20" t="s">
        <v>10</v>
      </c>
      <c r="H8" s="21"/>
      <c r="I8" s="19"/>
      <c r="J8" s="17"/>
      <c r="K8" s="22"/>
      <c r="L8" s="19"/>
      <c r="M8" s="19" t="s">
        <v>11</v>
      </c>
      <c r="N8" s="19" t="s">
        <v>12</v>
      </c>
      <c r="O8" s="19"/>
      <c r="P8" s="19"/>
      <c r="Q8" s="19" t="s">
        <v>13</v>
      </c>
      <c r="R8" s="19" t="s">
        <v>14</v>
      </c>
      <c r="S8" s="23"/>
      <c r="T8" s="9"/>
    </row>
    <row r="9" spans="1:20" x14ac:dyDescent="0.25">
      <c r="A9" s="5"/>
      <c r="B9" s="17"/>
      <c r="C9" s="24"/>
      <c r="D9" s="19"/>
      <c r="E9" s="19"/>
      <c r="F9" s="19"/>
      <c r="G9" s="25" t="s">
        <v>15</v>
      </c>
      <c r="H9" s="25"/>
      <c r="I9" s="19"/>
      <c r="J9" s="17"/>
      <c r="K9" s="26" t="s">
        <v>16</v>
      </c>
      <c r="L9" s="19"/>
      <c r="M9" s="19"/>
      <c r="N9" s="19"/>
      <c r="O9" s="19"/>
      <c r="P9" s="26" t="s">
        <v>17</v>
      </c>
      <c r="Q9" s="27">
        <v>0</v>
      </c>
      <c r="R9" s="28">
        <f>((Q9)-(Q9*M9))</f>
        <v>0</v>
      </c>
      <c r="S9" s="23"/>
      <c r="T9" s="9"/>
    </row>
    <row r="10" spans="1:20" x14ac:dyDescent="0.25">
      <c r="A10" s="5"/>
      <c r="B10" s="17"/>
      <c r="C10" s="26" t="s">
        <v>18</v>
      </c>
      <c r="D10" s="19"/>
      <c r="E10" s="19"/>
      <c r="F10" s="26" t="s">
        <v>17</v>
      </c>
      <c r="G10" s="29">
        <v>84400</v>
      </c>
      <c r="H10" s="21"/>
      <c r="I10" s="19"/>
      <c r="J10" s="17"/>
      <c r="K10" s="26" t="s">
        <v>19</v>
      </c>
      <c r="L10" s="19"/>
      <c r="M10" s="30">
        <v>0</v>
      </c>
      <c r="N10" s="31">
        <v>0.05</v>
      </c>
      <c r="O10" s="31"/>
      <c r="P10" s="26" t="s">
        <v>17</v>
      </c>
      <c r="Q10" s="27">
        <v>0</v>
      </c>
      <c r="R10" s="28">
        <f>((Q10)-(Q10*M10))</f>
        <v>0</v>
      </c>
      <c r="S10" s="23"/>
      <c r="T10" s="9"/>
    </row>
    <row r="11" spans="1:20" x14ac:dyDescent="0.25">
      <c r="A11" s="5"/>
      <c r="B11" s="17"/>
      <c r="C11" s="26" t="s">
        <v>20</v>
      </c>
      <c r="D11" s="19"/>
      <c r="E11" s="19"/>
      <c r="F11" s="26" t="s">
        <v>17</v>
      </c>
      <c r="G11" s="29">
        <v>1944</v>
      </c>
      <c r="H11" s="21"/>
      <c r="I11" s="19"/>
      <c r="J11" s="17"/>
      <c r="K11" s="26" t="s">
        <v>21</v>
      </c>
      <c r="L11" s="19"/>
      <c r="M11" s="30">
        <v>1.057E-2</v>
      </c>
      <c r="N11" s="32">
        <v>8.0699999999999994E-2</v>
      </c>
      <c r="O11" s="31"/>
      <c r="P11" s="26" t="s">
        <v>17</v>
      </c>
      <c r="Q11" s="27">
        <v>0</v>
      </c>
      <c r="R11" s="28">
        <f>((Q11)-(Q11*M11))</f>
        <v>0</v>
      </c>
      <c r="S11" s="23"/>
      <c r="T11" s="9"/>
    </row>
    <row r="12" spans="1:20" x14ac:dyDescent="0.25">
      <c r="A12" s="5"/>
      <c r="B12" s="17"/>
      <c r="C12" s="33" t="s">
        <v>7</v>
      </c>
      <c r="D12" s="19"/>
      <c r="E12" s="19"/>
      <c r="F12" s="34"/>
      <c r="G12" s="35">
        <f>SUM(G10:G11)</f>
        <v>86344</v>
      </c>
      <c r="H12" s="21"/>
      <c r="I12" s="19"/>
      <c r="J12" s="17"/>
      <c r="K12" s="33" t="s">
        <v>7</v>
      </c>
      <c r="L12" s="19"/>
      <c r="M12" s="19"/>
      <c r="N12" s="19"/>
      <c r="O12" s="19"/>
      <c r="P12" s="19"/>
      <c r="Q12" s="19"/>
      <c r="R12" s="35">
        <f>SUM(R9:R11)</f>
        <v>0</v>
      </c>
      <c r="S12" s="23"/>
      <c r="T12" s="9"/>
    </row>
    <row r="13" spans="1:20" x14ac:dyDescent="0.25">
      <c r="A13" s="5"/>
      <c r="B13" s="17"/>
      <c r="C13" s="36" t="s">
        <v>57</v>
      </c>
      <c r="D13" s="21"/>
      <c r="E13" s="21"/>
      <c r="F13" s="21"/>
      <c r="G13" s="21"/>
      <c r="H13" s="21"/>
      <c r="I13" s="19"/>
      <c r="J13" s="17"/>
      <c r="K13" s="36" t="s">
        <v>22</v>
      </c>
      <c r="L13" s="19"/>
      <c r="M13" s="19"/>
      <c r="N13" s="19"/>
      <c r="O13" s="19"/>
      <c r="P13" s="19"/>
      <c r="Q13" s="37"/>
      <c r="R13" s="37"/>
      <c r="S13" s="38"/>
      <c r="T13" s="9"/>
    </row>
    <row r="14" spans="1:20" x14ac:dyDescent="0.25">
      <c r="A14" s="5"/>
      <c r="B14" s="17"/>
      <c r="C14" s="19"/>
      <c r="D14" s="19"/>
      <c r="E14" s="19"/>
      <c r="F14" s="19"/>
      <c r="G14" s="21"/>
      <c r="H14" s="20" t="s">
        <v>23</v>
      </c>
      <c r="I14" s="19"/>
      <c r="J14" s="17"/>
      <c r="K14" s="39"/>
      <c r="L14" s="39"/>
      <c r="M14" s="19"/>
      <c r="N14" s="19"/>
      <c r="O14" s="19"/>
      <c r="P14" s="19"/>
      <c r="Q14" s="19"/>
      <c r="R14" s="19"/>
      <c r="S14" s="23"/>
      <c r="T14" s="9"/>
    </row>
    <row r="15" spans="1:20" ht="18.75" x14ac:dyDescent="0.3">
      <c r="A15" s="5"/>
      <c r="B15" s="17"/>
      <c r="C15" s="18" t="s">
        <v>24</v>
      </c>
      <c r="D15" s="19"/>
      <c r="E15" s="19"/>
      <c r="F15" s="19"/>
      <c r="G15" s="20" t="s">
        <v>25</v>
      </c>
      <c r="H15" s="25" t="s">
        <v>15</v>
      </c>
      <c r="I15" s="19"/>
      <c r="J15" s="17"/>
      <c r="K15" s="40" t="s">
        <v>26</v>
      </c>
      <c r="L15" s="19"/>
      <c r="M15" s="41">
        <f>R12</f>
        <v>0</v>
      </c>
      <c r="N15" s="19"/>
      <c r="O15" s="21"/>
      <c r="P15" s="19"/>
      <c r="Q15" s="21"/>
      <c r="R15" s="21"/>
      <c r="S15" s="23"/>
      <c r="T15" s="9"/>
    </row>
    <row r="16" spans="1:20" x14ac:dyDescent="0.25">
      <c r="A16" s="5"/>
      <c r="B16" s="17"/>
      <c r="C16" s="26" t="s">
        <v>27</v>
      </c>
      <c r="D16" s="19"/>
      <c r="E16" s="19"/>
      <c r="F16" s="26" t="s">
        <v>28</v>
      </c>
      <c r="G16" s="27">
        <v>0</v>
      </c>
      <c r="H16" s="29">
        <f>G16*9</f>
        <v>0</v>
      </c>
      <c r="I16" s="19"/>
      <c r="J16" s="17"/>
      <c r="K16" s="40" t="s">
        <v>29</v>
      </c>
      <c r="L16" s="19"/>
      <c r="M16" s="41">
        <f>H37</f>
        <v>86344</v>
      </c>
      <c r="N16" s="19"/>
      <c r="O16" s="21"/>
      <c r="P16" s="19"/>
      <c r="Q16" s="21"/>
      <c r="R16" s="21"/>
      <c r="S16" s="23"/>
      <c r="T16" s="9"/>
    </row>
    <row r="17" spans="1:20" x14ac:dyDescent="0.25">
      <c r="A17" s="5"/>
      <c r="B17" s="17"/>
      <c r="C17" s="26" t="s">
        <v>30</v>
      </c>
      <c r="D17" s="19"/>
      <c r="E17" s="19"/>
      <c r="F17" s="26" t="s">
        <v>28</v>
      </c>
      <c r="G17" s="27">
        <v>0</v>
      </c>
      <c r="H17" s="29">
        <f>G17*9</f>
        <v>0</v>
      </c>
      <c r="I17" s="19"/>
      <c r="J17" s="17"/>
      <c r="K17" s="42" t="s">
        <v>31</v>
      </c>
      <c r="L17" s="21"/>
      <c r="M17" s="43">
        <f>M15-M16</f>
        <v>-86344</v>
      </c>
      <c r="N17" s="19"/>
      <c r="O17" s="19"/>
      <c r="P17" s="19"/>
      <c r="Q17" s="19"/>
      <c r="R17" s="19"/>
      <c r="S17" s="23"/>
      <c r="T17" s="9"/>
    </row>
    <row r="18" spans="1:20" x14ac:dyDescent="0.25">
      <c r="A18" s="5"/>
      <c r="B18" s="17"/>
      <c r="C18" s="26" t="s">
        <v>32</v>
      </c>
      <c r="D18" s="19"/>
      <c r="E18" s="19"/>
      <c r="F18" s="26" t="s">
        <v>28</v>
      </c>
      <c r="G18" s="27">
        <v>0</v>
      </c>
      <c r="H18" s="29">
        <f>G18*9</f>
        <v>0</v>
      </c>
      <c r="I18" s="19"/>
      <c r="J18" s="17"/>
      <c r="K18" s="19"/>
      <c r="L18" s="19"/>
      <c r="M18" s="19"/>
      <c r="N18" s="19"/>
      <c r="O18" s="19"/>
      <c r="P18" s="19"/>
      <c r="Q18" s="19"/>
      <c r="R18" s="19"/>
      <c r="S18" s="23"/>
      <c r="T18" s="9"/>
    </row>
    <row r="19" spans="1:20" ht="18" customHeight="1" x14ac:dyDescent="0.3">
      <c r="A19" s="5"/>
      <c r="B19" s="17"/>
      <c r="C19" s="44" t="s">
        <v>58</v>
      </c>
      <c r="D19" s="19"/>
      <c r="E19" s="19"/>
      <c r="F19" s="26" t="s">
        <v>17</v>
      </c>
      <c r="G19" s="27">
        <v>0</v>
      </c>
      <c r="H19" s="29">
        <f>G19</f>
        <v>0</v>
      </c>
      <c r="I19" s="19"/>
      <c r="J19" s="17"/>
      <c r="K19" s="18" t="s">
        <v>33</v>
      </c>
      <c r="L19" s="19"/>
      <c r="M19" s="45"/>
      <c r="N19" s="19"/>
      <c r="O19" s="46"/>
      <c r="P19" s="47">
        <f>IF(M17&lt;0, M17, 0 )</f>
        <v>-86344</v>
      </c>
      <c r="Q19" s="19"/>
      <c r="R19" s="19"/>
      <c r="S19" s="23"/>
      <c r="T19" s="9"/>
    </row>
    <row r="20" spans="1:20" ht="19.5" thickBot="1" x14ac:dyDescent="0.35">
      <c r="A20" s="5"/>
      <c r="B20" s="17"/>
      <c r="C20" s="26" t="s">
        <v>59</v>
      </c>
      <c r="D20" s="19"/>
      <c r="E20" s="19"/>
      <c r="F20" s="26" t="s">
        <v>17</v>
      </c>
      <c r="G20" s="27">
        <v>0</v>
      </c>
      <c r="H20" s="29">
        <f>G20</f>
        <v>0</v>
      </c>
      <c r="I20" s="19"/>
      <c r="J20" s="17"/>
      <c r="K20" s="18"/>
      <c r="L20" s="19"/>
      <c r="M20" s="45"/>
      <c r="N20" s="19"/>
      <c r="O20" s="46"/>
      <c r="P20" s="48"/>
      <c r="Q20" s="19"/>
      <c r="R20" s="19"/>
      <c r="S20" s="23"/>
      <c r="T20" s="9"/>
    </row>
    <row r="21" spans="1:20" ht="21" x14ac:dyDescent="0.35">
      <c r="A21" s="5"/>
      <c r="B21" s="17"/>
      <c r="C21" s="26" t="s">
        <v>34</v>
      </c>
      <c r="D21" s="19"/>
      <c r="E21" s="19"/>
      <c r="F21" s="26" t="s">
        <v>28</v>
      </c>
      <c r="G21" s="27">
        <v>0</v>
      </c>
      <c r="H21" s="29">
        <f>G21*9</f>
        <v>0</v>
      </c>
      <c r="I21" s="19"/>
      <c r="J21" s="49"/>
      <c r="K21" s="12" t="s">
        <v>35</v>
      </c>
      <c r="L21" s="12"/>
      <c r="M21" s="12"/>
      <c r="N21" s="12"/>
      <c r="O21" s="12"/>
      <c r="P21" s="12"/>
      <c r="Q21" s="12"/>
      <c r="R21" s="12"/>
      <c r="S21" s="14"/>
      <c r="T21" s="9"/>
    </row>
    <row r="22" spans="1:20" ht="21" x14ac:dyDescent="0.35">
      <c r="A22" s="5"/>
      <c r="B22" s="17"/>
      <c r="C22" s="26" t="s">
        <v>36</v>
      </c>
      <c r="D22" s="19"/>
      <c r="E22" s="19"/>
      <c r="F22" s="26" t="s">
        <v>28</v>
      </c>
      <c r="G22" s="27">
        <v>0</v>
      </c>
      <c r="H22" s="29">
        <f>G22*9</f>
        <v>0</v>
      </c>
      <c r="I22" s="19"/>
      <c r="J22" s="17"/>
      <c r="K22" s="53"/>
      <c r="L22" s="53"/>
      <c r="M22" s="53"/>
      <c r="N22" s="53"/>
      <c r="O22" s="53"/>
      <c r="P22" s="53"/>
      <c r="Q22" s="53"/>
      <c r="R22" s="53"/>
      <c r="S22" s="54"/>
      <c r="T22" s="9"/>
    </row>
    <row r="23" spans="1:20" x14ac:dyDescent="0.25">
      <c r="A23" s="5"/>
      <c r="B23" s="17"/>
      <c r="C23" s="26" t="s">
        <v>37</v>
      </c>
      <c r="D23" s="19"/>
      <c r="E23" s="19"/>
      <c r="F23" s="26" t="s">
        <v>38</v>
      </c>
      <c r="G23" s="27">
        <v>0</v>
      </c>
      <c r="H23" s="29">
        <f>G23*2</f>
        <v>0</v>
      </c>
      <c r="I23" s="19"/>
      <c r="J23" s="17"/>
      <c r="K23" s="19"/>
      <c r="L23" s="19"/>
      <c r="M23" s="19" t="s">
        <v>11</v>
      </c>
      <c r="N23" s="19" t="s">
        <v>12</v>
      </c>
      <c r="O23" s="19"/>
      <c r="P23" s="19"/>
      <c r="Q23" s="19" t="s">
        <v>13</v>
      </c>
      <c r="R23" s="19" t="s">
        <v>14</v>
      </c>
      <c r="S23" s="23"/>
      <c r="T23" s="9"/>
    </row>
    <row r="24" spans="1:20" ht="15" customHeight="1" x14ac:dyDescent="0.25">
      <c r="A24" s="5"/>
      <c r="B24" s="17"/>
      <c r="C24" s="26" t="s">
        <v>40</v>
      </c>
      <c r="D24" s="19"/>
      <c r="E24" s="19"/>
      <c r="F24" s="26" t="s">
        <v>28</v>
      </c>
      <c r="G24" s="27">
        <v>0</v>
      </c>
      <c r="H24" s="29">
        <f>G24*9</f>
        <v>0</v>
      </c>
      <c r="I24" s="19"/>
      <c r="J24" s="17"/>
      <c r="K24" s="26" t="s">
        <v>39</v>
      </c>
      <c r="L24" s="19"/>
      <c r="M24" s="30">
        <v>4.2279999999999998E-2</v>
      </c>
      <c r="N24" s="31">
        <v>9.0700000000000003E-2</v>
      </c>
      <c r="O24" s="31"/>
      <c r="P24" s="26" t="s">
        <v>17</v>
      </c>
      <c r="Q24" s="27">
        <v>0</v>
      </c>
      <c r="R24" s="28">
        <f t="shared" ref="R24:R30" si="0">((Q24)-(Q24*M24))</f>
        <v>0</v>
      </c>
      <c r="S24" s="23"/>
      <c r="T24" s="9"/>
    </row>
    <row r="25" spans="1:20" x14ac:dyDescent="0.25">
      <c r="A25" s="5"/>
      <c r="B25" s="17"/>
      <c r="C25" s="26" t="s">
        <v>42</v>
      </c>
      <c r="D25" s="19"/>
      <c r="E25" s="19"/>
      <c r="F25" s="26" t="s">
        <v>28</v>
      </c>
      <c r="G25" s="27">
        <v>0</v>
      </c>
      <c r="H25" s="29">
        <f>G25*9</f>
        <v>0</v>
      </c>
      <c r="I25" s="19"/>
      <c r="J25" s="17"/>
      <c r="K25" s="26" t="s">
        <v>41</v>
      </c>
      <c r="L25" s="19"/>
      <c r="M25" s="50">
        <v>0</v>
      </c>
      <c r="N25" s="32">
        <v>7.2499999999999995E-2</v>
      </c>
      <c r="O25" s="31"/>
      <c r="P25" s="26" t="s">
        <v>17</v>
      </c>
      <c r="Q25" s="27">
        <v>0</v>
      </c>
      <c r="R25" s="28">
        <f t="shared" si="0"/>
        <v>0</v>
      </c>
      <c r="S25" s="23"/>
      <c r="T25" s="9"/>
    </row>
    <row r="26" spans="1:20" x14ac:dyDescent="0.25">
      <c r="A26" s="5"/>
      <c r="B26" s="17"/>
      <c r="C26" s="26" t="s">
        <v>43</v>
      </c>
      <c r="D26" s="19"/>
      <c r="E26" s="19"/>
      <c r="F26" s="26" t="s">
        <v>28</v>
      </c>
      <c r="G26" s="27">
        <v>0</v>
      </c>
      <c r="H26" s="29">
        <f>G26*9</f>
        <v>0</v>
      </c>
      <c r="I26" s="19"/>
      <c r="J26" s="17"/>
      <c r="K26" s="51" t="s">
        <v>56</v>
      </c>
      <c r="L26" s="19"/>
      <c r="M26" s="50">
        <v>0</v>
      </c>
      <c r="N26" s="32">
        <v>7.5999999999999998E-2</v>
      </c>
      <c r="O26" s="19"/>
      <c r="P26" s="26" t="s">
        <v>17</v>
      </c>
      <c r="Q26" s="27">
        <v>0</v>
      </c>
      <c r="R26" s="28">
        <f t="shared" si="0"/>
        <v>0</v>
      </c>
      <c r="S26" s="23"/>
      <c r="T26" s="9"/>
    </row>
    <row r="27" spans="1:20" ht="15.75" customHeight="1" x14ac:dyDescent="0.25">
      <c r="A27" s="5"/>
      <c r="B27" s="17"/>
      <c r="C27" s="26" t="s">
        <v>45</v>
      </c>
      <c r="D27" s="19"/>
      <c r="E27" s="19"/>
      <c r="F27" s="26" t="s">
        <v>38</v>
      </c>
      <c r="G27" s="27">
        <v>0</v>
      </c>
      <c r="H27" s="29">
        <f>G27*2</f>
        <v>0</v>
      </c>
      <c r="I27" s="19"/>
      <c r="J27" s="17"/>
      <c r="K27" s="51" t="s">
        <v>44</v>
      </c>
      <c r="L27" s="19"/>
      <c r="M27" s="52">
        <v>0</v>
      </c>
      <c r="N27" s="52">
        <v>0</v>
      </c>
      <c r="O27" s="19"/>
      <c r="P27" s="26" t="s">
        <v>17</v>
      </c>
      <c r="Q27" s="27">
        <v>0</v>
      </c>
      <c r="R27" s="28">
        <f t="shared" si="0"/>
        <v>0</v>
      </c>
      <c r="S27" s="23"/>
      <c r="T27" s="9"/>
    </row>
    <row r="28" spans="1:20" ht="18" customHeight="1" x14ac:dyDescent="0.35">
      <c r="A28" s="5"/>
      <c r="B28" s="17"/>
      <c r="C28" s="26" t="s">
        <v>47</v>
      </c>
      <c r="D28" s="19"/>
      <c r="E28" s="19"/>
      <c r="F28" s="26" t="s">
        <v>38</v>
      </c>
      <c r="G28" s="27">
        <v>0</v>
      </c>
      <c r="H28" s="29">
        <f>G28*2</f>
        <v>0</v>
      </c>
      <c r="I28" s="19"/>
      <c r="J28" s="17"/>
      <c r="K28" s="51" t="s">
        <v>46</v>
      </c>
      <c r="L28" s="19"/>
      <c r="M28" s="53"/>
      <c r="N28" s="53"/>
      <c r="O28" s="19"/>
      <c r="P28" s="26" t="s">
        <v>17</v>
      </c>
      <c r="Q28" s="27">
        <v>0</v>
      </c>
      <c r="R28" s="28">
        <f t="shared" si="0"/>
        <v>0</v>
      </c>
      <c r="S28" s="23"/>
      <c r="T28" s="9"/>
    </row>
    <row r="29" spans="1:20" ht="18" customHeight="1" x14ac:dyDescent="0.35">
      <c r="A29" s="5"/>
      <c r="B29" s="17"/>
      <c r="C29" s="33" t="s">
        <v>7</v>
      </c>
      <c r="D29" s="19"/>
      <c r="E29" s="19"/>
      <c r="F29" s="19"/>
      <c r="G29" s="19"/>
      <c r="H29" s="35">
        <f>SUM(H16:H28)</f>
        <v>0</v>
      </c>
      <c r="I29" s="19"/>
      <c r="J29" s="17"/>
      <c r="K29" s="51" t="s">
        <v>48</v>
      </c>
      <c r="L29" s="53"/>
      <c r="M29" s="53"/>
      <c r="N29" s="53"/>
      <c r="O29" s="53"/>
      <c r="P29" s="26" t="s">
        <v>17</v>
      </c>
      <c r="Q29" s="27">
        <v>0</v>
      </c>
      <c r="R29" s="28">
        <f t="shared" si="0"/>
        <v>0</v>
      </c>
      <c r="S29" s="54"/>
      <c r="T29" s="9"/>
    </row>
    <row r="30" spans="1:20" ht="21" x14ac:dyDescent="0.35">
      <c r="A30" s="5"/>
      <c r="B30" s="17"/>
      <c r="C30" s="36" t="s">
        <v>50</v>
      </c>
      <c r="D30" s="19"/>
      <c r="E30" s="19"/>
      <c r="F30" s="19"/>
      <c r="G30" s="19"/>
      <c r="H30" s="55"/>
      <c r="I30" s="19"/>
      <c r="J30" s="17"/>
      <c r="K30" s="51" t="s">
        <v>49</v>
      </c>
      <c r="L30" s="53"/>
      <c r="M30" s="53"/>
      <c r="N30" s="53"/>
      <c r="O30" s="53"/>
      <c r="P30" s="26" t="s">
        <v>17</v>
      </c>
      <c r="Q30" s="27">
        <v>0</v>
      </c>
      <c r="R30" s="28">
        <f t="shared" si="0"/>
        <v>0</v>
      </c>
      <c r="S30" s="54"/>
      <c r="T30" s="9"/>
    </row>
    <row r="31" spans="1:20" x14ac:dyDescent="0.25">
      <c r="A31" s="5"/>
      <c r="B31" s="17"/>
      <c r="C31" s="36" t="s">
        <v>60</v>
      </c>
      <c r="D31" s="36"/>
      <c r="E31" s="19"/>
      <c r="F31" s="19"/>
      <c r="G31" s="55"/>
      <c r="H31" s="55"/>
      <c r="I31" s="19"/>
      <c r="J31" s="17"/>
      <c r="K31" s="33" t="s">
        <v>7</v>
      </c>
      <c r="L31" s="19"/>
      <c r="M31" s="19"/>
      <c r="N31" s="19"/>
      <c r="O31" s="19"/>
      <c r="P31" s="19"/>
      <c r="Q31" s="19"/>
      <c r="R31" s="56">
        <f>SUM(R24:R30)</f>
        <v>0</v>
      </c>
      <c r="S31" s="23"/>
      <c r="T31" s="9"/>
    </row>
    <row r="32" spans="1:20" x14ac:dyDescent="0.25">
      <c r="A32" s="5"/>
      <c r="B32" s="17"/>
      <c r="C32" s="58" t="s">
        <v>52</v>
      </c>
      <c r="D32" s="36"/>
      <c r="E32" s="19"/>
      <c r="F32" s="19"/>
      <c r="G32" s="55"/>
      <c r="H32" s="55"/>
      <c r="I32" s="19"/>
      <c r="J32" s="17"/>
      <c r="K32" s="37" t="s">
        <v>51</v>
      </c>
      <c r="L32" s="19"/>
      <c r="M32" s="21"/>
      <c r="N32" s="19"/>
      <c r="O32" s="21"/>
      <c r="P32" s="19"/>
      <c r="Q32" s="21"/>
      <c r="R32" s="57">
        <f>M37-R29-R30</f>
        <v>0</v>
      </c>
      <c r="S32" s="23"/>
      <c r="T32" s="9"/>
    </row>
    <row r="33" spans="1:20" ht="15" customHeight="1" thickBot="1" x14ac:dyDescent="0.3">
      <c r="A33" s="5"/>
      <c r="B33" s="17"/>
      <c r="C33" s="36"/>
      <c r="D33" s="36"/>
      <c r="E33" s="36"/>
      <c r="F33" s="36"/>
      <c r="G33" s="36"/>
      <c r="H33" s="36"/>
      <c r="I33" s="19"/>
      <c r="J33" s="17"/>
      <c r="K33" s="37"/>
      <c r="L33" s="19"/>
      <c r="M33" s="21"/>
      <c r="N33" s="19"/>
      <c r="O33" s="21"/>
      <c r="P33" s="19"/>
      <c r="Q33" s="21"/>
      <c r="R33" s="57">
        <f>H36+1</f>
        <v>126651</v>
      </c>
      <c r="S33" s="23"/>
      <c r="T33" s="9"/>
    </row>
    <row r="34" spans="1:20" ht="45.75" customHeight="1" thickBot="1" x14ac:dyDescent="0.3">
      <c r="A34" s="5"/>
      <c r="B34" s="17"/>
      <c r="C34" s="74" t="str">
        <f>IF(H37&gt;H36,"STOP! Your total anticipated costs exceed the total cost of attendance so you either need to identify ways to reduce your expenses OR ways to extend your resources such as term-time employment, or through the use of savings or assets.","Great, it looks like your anticipated expenses fit into the HLS Cost of Attendance!")</f>
        <v>Great, it looks like your anticipated expenses fit into the HLS Cost of Attendance!</v>
      </c>
      <c r="D34" s="75"/>
      <c r="E34" s="75"/>
      <c r="F34" s="75"/>
      <c r="G34" s="75"/>
      <c r="H34" s="76"/>
      <c r="I34" s="19"/>
      <c r="J34" s="17"/>
      <c r="K34" s="74" t="str">
        <f>IF(R32&gt;R33,"Your total financial aid resources (loans, grants and scholarships) cannot exceed the total cost of attendance. Please adjust your additional borrowing.", "SFS will reach out in June 2026 when it is time to begin applying for loans. ")</f>
        <v xml:space="preserve">SFS will reach out in June 2026 when it is time to begin applying for loans. </v>
      </c>
      <c r="L34" s="75"/>
      <c r="M34" s="75"/>
      <c r="N34" s="75"/>
      <c r="O34" s="75"/>
      <c r="P34" s="75"/>
      <c r="Q34" s="77"/>
      <c r="R34" s="78"/>
      <c r="S34" s="23"/>
      <c r="T34" s="9"/>
    </row>
    <row r="35" spans="1:20" ht="17.25" customHeight="1" x14ac:dyDescent="0.25">
      <c r="A35" s="5"/>
      <c r="B35" s="17"/>
      <c r="C35" s="36"/>
      <c r="D35" s="19"/>
      <c r="E35" s="19"/>
      <c r="F35" s="19"/>
      <c r="G35" s="21"/>
      <c r="H35" s="20"/>
      <c r="I35" s="19"/>
      <c r="J35" s="17"/>
      <c r="K35" s="19"/>
      <c r="L35" s="19"/>
      <c r="M35" s="19"/>
      <c r="N35" s="19"/>
      <c r="O35" s="19"/>
      <c r="P35" s="19"/>
      <c r="Q35" s="19"/>
      <c r="R35" s="19"/>
      <c r="S35" s="23"/>
      <c r="T35" s="9"/>
    </row>
    <row r="36" spans="1:20" ht="19.5" customHeight="1" x14ac:dyDescent="0.3">
      <c r="A36" s="5"/>
      <c r="B36" s="17"/>
      <c r="C36" s="18" t="s">
        <v>53</v>
      </c>
      <c r="D36" s="19"/>
      <c r="E36" s="19"/>
      <c r="F36" s="19"/>
      <c r="G36" s="55"/>
      <c r="H36" s="59">
        <v>126650</v>
      </c>
      <c r="I36" s="60"/>
      <c r="J36" s="17"/>
      <c r="K36" s="18" t="s">
        <v>54</v>
      </c>
      <c r="L36" s="19"/>
      <c r="M36" s="61">
        <f>H37</f>
        <v>86344</v>
      </c>
      <c r="N36" s="19" t="str">
        <f>IF(M36&gt;107000, "Please note, this amount exceeds the cost of attendance."," " )</f>
        <v xml:space="preserve"> </v>
      </c>
      <c r="O36" s="19"/>
      <c r="P36" s="19"/>
      <c r="Q36" s="19"/>
      <c r="R36" s="19"/>
      <c r="S36" s="23"/>
      <c r="T36" s="9"/>
    </row>
    <row r="37" spans="1:20" ht="18.75" x14ac:dyDescent="0.3">
      <c r="A37" s="5"/>
      <c r="B37" s="17"/>
      <c r="C37" s="18" t="s">
        <v>54</v>
      </c>
      <c r="D37" s="19"/>
      <c r="E37" s="19"/>
      <c r="F37" s="19"/>
      <c r="G37" s="21"/>
      <c r="H37" s="59">
        <f>H29+G12</f>
        <v>86344</v>
      </c>
      <c r="I37" s="60"/>
      <c r="J37" s="17"/>
      <c r="K37" s="18" t="s">
        <v>26</v>
      </c>
      <c r="L37" s="19"/>
      <c r="M37" s="61">
        <f>R31+R12</f>
        <v>0</v>
      </c>
      <c r="N37" s="62" t="str">
        <f>IF(M36&gt;M37,"It looks like your total anticipated costs exceed your total resources."," ")</f>
        <v>It looks like your total anticipated costs exceed your total resources.</v>
      </c>
      <c r="O37" s="19"/>
      <c r="P37" s="19"/>
      <c r="Q37" s="19"/>
      <c r="R37" s="19"/>
      <c r="S37" s="23"/>
      <c r="T37" s="9"/>
    </row>
    <row r="38" spans="1:20" ht="15.75" thickBot="1" x14ac:dyDescent="0.3">
      <c r="A38" s="5"/>
      <c r="B38" s="63"/>
      <c r="C38" s="64"/>
      <c r="D38" s="64"/>
      <c r="E38" s="65"/>
      <c r="F38" s="64"/>
      <c r="G38" s="64"/>
      <c r="H38" s="64"/>
      <c r="I38" s="64"/>
      <c r="J38" s="63"/>
      <c r="K38" s="65"/>
      <c r="L38" s="65"/>
      <c r="M38" s="65"/>
      <c r="N38" s="65"/>
      <c r="O38" s="65"/>
      <c r="P38" s="65"/>
      <c r="Q38" s="65"/>
      <c r="R38" s="65"/>
      <c r="S38" s="66"/>
      <c r="T38" s="9"/>
    </row>
    <row r="39" spans="1:20" x14ac:dyDescent="0.25">
      <c r="A39" s="5"/>
      <c r="B39" s="6"/>
      <c r="C39" s="6"/>
      <c r="D39" s="6"/>
      <c r="E39" s="6"/>
      <c r="F39" s="6"/>
      <c r="G39" s="6"/>
      <c r="H39" s="6"/>
      <c r="I39" s="6"/>
      <c r="J39" s="6"/>
      <c r="K39" s="6"/>
      <c r="L39" s="6"/>
      <c r="M39" s="6"/>
      <c r="N39" s="6"/>
      <c r="O39" s="6"/>
      <c r="P39" s="6"/>
      <c r="Q39" s="6"/>
      <c r="R39" s="6"/>
      <c r="S39" s="6"/>
      <c r="T39" s="67"/>
    </row>
    <row r="40" spans="1:20" ht="18.75" x14ac:dyDescent="0.3">
      <c r="A40" s="5"/>
      <c r="B40" s="71"/>
      <c r="C40" s="71" t="s">
        <v>55</v>
      </c>
      <c r="D40" s="71"/>
      <c r="E40" s="71"/>
      <c r="F40" s="71"/>
      <c r="G40" s="71"/>
      <c r="H40" s="71"/>
      <c r="I40" s="71"/>
      <c r="J40" s="71"/>
      <c r="K40" s="71"/>
      <c r="L40" s="71"/>
      <c r="M40" s="71"/>
      <c r="N40" s="71"/>
      <c r="O40" s="71"/>
      <c r="P40" s="71"/>
      <c r="Q40" s="71"/>
      <c r="R40" s="71"/>
      <c r="S40" s="71"/>
      <c r="T40" s="67"/>
    </row>
    <row r="41" spans="1:20" ht="18.75" x14ac:dyDescent="0.3">
      <c r="A41" s="5"/>
      <c r="B41" s="71"/>
      <c r="C41" s="71"/>
      <c r="D41" s="71"/>
      <c r="E41" s="71"/>
      <c r="F41" s="71"/>
      <c r="G41" s="71"/>
      <c r="H41" s="71"/>
      <c r="I41" s="71"/>
      <c r="J41" s="71"/>
      <c r="K41" s="71"/>
      <c r="L41" s="71"/>
      <c r="M41" s="71"/>
      <c r="N41" s="71"/>
      <c r="O41" s="71"/>
      <c r="P41" s="71"/>
      <c r="Q41" s="71"/>
      <c r="R41" s="71"/>
      <c r="S41" s="71"/>
      <c r="T41" s="9"/>
    </row>
    <row r="42" spans="1:20" ht="9" customHeight="1" x14ac:dyDescent="0.25">
      <c r="A42" s="5"/>
      <c r="B42" s="6"/>
      <c r="C42" s="6"/>
      <c r="D42" s="6"/>
      <c r="E42" s="6"/>
      <c r="F42" s="6"/>
      <c r="G42" s="6"/>
      <c r="H42" s="6"/>
      <c r="I42" s="6"/>
      <c r="J42" s="6"/>
      <c r="K42" s="6"/>
      <c r="L42" s="6"/>
      <c r="M42" s="6"/>
      <c r="N42" s="6"/>
      <c r="O42" s="6"/>
      <c r="P42" s="6"/>
      <c r="Q42" s="6"/>
      <c r="R42" s="6"/>
      <c r="S42" s="6"/>
      <c r="T42" s="9"/>
    </row>
    <row r="43" spans="1:20" ht="15.75" thickBot="1" x14ac:dyDescent="0.3">
      <c r="A43" s="68"/>
      <c r="B43" s="69"/>
      <c r="C43" s="69"/>
      <c r="D43" s="69"/>
      <c r="E43" s="69"/>
      <c r="F43" s="69"/>
      <c r="G43" s="69"/>
      <c r="H43" s="69"/>
      <c r="I43" s="69"/>
      <c r="J43" s="69"/>
      <c r="K43" s="69"/>
      <c r="L43" s="69"/>
      <c r="M43" s="69"/>
      <c r="N43" s="69"/>
      <c r="O43" s="69"/>
      <c r="P43" s="69"/>
      <c r="Q43" s="69"/>
      <c r="R43" s="69"/>
      <c r="S43" s="69"/>
      <c r="T43" s="70"/>
    </row>
    <row r="46" spans="1:20" ht="18.75" x14ac:dyDescent="0.3">
      <c r="H46" s="72"/>
    </row>
    <row r="47" spans="1:20" ht="18.75" x14ac:dyDescent="0.3">
      <c r="H47" s="72"/>
    </row>
  </sheetData>
  <sheetProtection algorithmName="SHA-512" hashValue="zkMKwnYoMrJ4ex4C9fP1ka7rca/XAkZ3rOEM+pNLWtbD1Ycae6D+Ge42NFeTwSp7O50L6xDpNRHlcl8EZguROA==" saltValue="EUWpYrbg3uWo+LnPoXRQHA==" spinCount="100000" sheet="1" objects="1" scenarios="1"/>
  <mergeCells count="2">
    <mergeCell ref="C34:H34"/>
    <mergeCell ref="K34:R34"/>
  </mergeCells>
  <conditionalFormatting sqref="H37">
    <cfRule type="cellIs" dxfId="2" priority="3" operator="greaterThan">
      <formula>107000</formula>
    </cfRule>
  </conditionalFormatting>
  <conditionalFormatting sqref="M36">
    <cfRule type="cellIs" dxfId="1" priority="2" operator="greaterThan">
      <formula>107000</formula>
    </cfRule>
  </conditionalFormatting>
  <conditionalFormatting sqref="M37">
    <cfRule type="cellIs" dxfId="0" priority="1" operator="greaterThan">
      <formula>$M$36</formula>
    </cfRule>
  </conditionalFormatting>
  <hyperlinks>
    <hyperlink ref="C13" r:id="rId1" display="View your Student Billing Account" xr:uid="{00000000-0004-0000-0000-000000000000}"/>
    <hyperlink ref="K13" r:id="rId2" xr:uid="{00000000-0004-0000-0000-000001000000}"/>
    <hyperlink ref="K32" r:id="rId3" xr:uid="{00000000-0004-0000-0000-000002000000}"/>
    <hyperlink ref="C31" r:id="rId4" display="** Deadline to purchase a discounted student T-pass is August 11th " xr:uid="{00000000-0004-0000-0000-000003000000}"/>
    <hyperlink ref="C30" r:id="rId5" xr:uid="{00000000-0004-0000-0000-000004000000}"/>
    <hyperlink ref="I3" r:id="rId6" xr:uid="{00000000-0004-0000-0000-000005000000}"/>
    <hyperlink ref="F4" r:id="rId7" xr:uid="{00000000-0004-0000-0000-000006000000}"/>
    <hyperlink ref="C19" r:id="rId8" display="Health Insurance (HUSHP = $4,202)***" xr:uid="{00000000-0004-0000-0000-000007000000}"/>
  </hyperlinks>
  <pageMargins left="0.7" right="0.7" top="0.75" bottom="0.75" header="0.3" footer="0.3"/>
  <pageSetup orientation="portrait" horizontalDpi="4294967293" verticalDpi="1200"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nonken</dc:creator>
  <cp:lastModifiedBy>Rea, Henry</cp:lastModifiedBy>
  <dcterms:created xsi:type="dcterms:W3CDTF">2022-06-14T14:49:46Z</dcterms:created>
  <dcterms:modified xsi:type="dcterms:W3CDTF">2026-06-04T21:02:06Z</dcterms:modified>
</cp:coreProperties>
</file>